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rea\Documents\Druzstvo\BDR\Evidence účetnictví\Platby nájemného\Nájmy\"/>
    </mc:Choice>
  </mc:AlternateContent>
  <xr:revisionPtr revIDLastSave="0" documentId="13_ncr:1_{6B3064A3-14E1-442D-AC4B-7C36E6EB1F5A}" xr6:coauthVersionLast="47" xr6:coauthVersionMax="47" xr10:uidLastSave="{00000000-0000-0000-0000-000000000000}"/>
  <bookViews>
    <workbookView xWindow="-120" yWindow="-120" windowWidth="38640" windowHeight="15720" tabRatio="602" xr2:uid="{B1E2A0D2-326D-4BAA-BC5B-F81D8B3530EC}"/>
  </bookViews>
  <sheets>
    <sheet name="plnaj2024" sheetId="1" r:id="rId1"/>
  </sheets>
  <definedNames>
    <definedName name="_xlnm.Print_Area" localSheetId="0">plnaj2024!$A$1:$AB$38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1" l="1"/>
  <c r="V39" i="1"/>
  <c r="V38" i="1"/>
  <c r="U2" i="1"/>
  <c r="U17" i="1"/>
  <c r="U37" i="1"/>
  <c r="U36" i="1"/>
  <c r="U35" i="1"/>
  <c r="U34" i="1"/>
  <c r="U33" i="1"/>
  <c r="U32" i="1"/>
  <c r="U31" i="1"/>
  <c r="U13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12" i="1"/>
  <c r="U11" i="1"/>
  <c r="U6" i="1"/>
  <c r="U7" i="1"/>
  <c r="U8" i="1"/>
  <c r="U9" i="1"/>
  <c r="U10" i="1"/>
  <c r="U5" i="1"/>
  <c r="U4" i="1"/>
  <c r="U3" i="1"/>
  <c r="Z2" i="1"/>
  <c r="Z36" i="1"/>
  <c r="V2" i="1"/>
  <c r="Y38" i="1"/>
  <c r="X38" i="1"/>
  <c r="V22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7" i="1"/>
  <c r="Z3" i="1"/>
  <c r="Z4" i="1"/>
  <c r="Z5" i="1"/>
  <c r="Z6" i="1"/>
  <c r="Z7" i="1"/>
  <c r="Z8" i="1"/>
  <c r="Z9" i="1"/>
  <c r="Z10" i="1"/>
  <c r="S38" i="1"/>
  <c r="T38" i="1"/>
  <c r="V3" i="1"/>
  <c r="V4" i="1"/>
  <c r="V5" i="1"/>
  <c r="V6" i="1"/>
  <c r="V7" i="1"/>
  <c r="V8" i="1"/>
  <c r="V9" i="1"/>
  <c r="W9" i="1" s="1"/>
  <c r="AA9" i="1" s="1"/>
  <c r="V10" i="1"/>
  <c r="V11" i="1"/>
  <c r="V12" i="1"/>
  <c r="V13" i="1"/>
  <c r="V14" i="1"/>
  <c r="W14" i="1" s="1"/>
  <c r="AA14" i="1" s="1"/>
  <c r="V15" i="1"/>
  <c r="W15" i="1" s="1"/>
  <c r="AA15" i="1" s="1"/>
  <c r="V16" i="1"/>
  <c r="V17" i="1"/>
  <c r="V18" i="1"/>
  <c r="W18" i="1" s="1"/>
  <c r="AA18" i="1" s="1"/>
  <c r="V19" i="1"/>
  <c r="V20" i="1"/>
  <c r="V21" i="1"/>
  <c r="W21" i="1" s="1"/>
  <c r="AA21" i="1" s="1"/>
  <c r="V23" i="1"/>
  <c r="W23" i="1" s="1"/>
  <c r="AA23" i="1" s="1"/>
  <c r="V24" i="1"/>
  <c r="V25" i="1"/>
  <c r="V26" i="1"/>
  <c r="W26" i="1" s="1"/>
  <c r="AA26" i="1" s="1"/>
  <c r="V27" i="1"/>
  <c r="V28" i="1"/>
  <c r="V29" i="1"/>
  <c r="V30" i="1"/>
  <c r="V31" i="1"/>
  <c r="V32" i="1"/>
  <c r="V33" i="1"/>
  <c r="V34" i="1"/>
  <c r="V35" i="1"/>
  <c r="V36" i="1"/>
  <c r="V37" i="1"/>
  <c r="K38" i="1"/>
  <c r="J38" i="1"/>
  <c r="L38" i="1"/>
  <c r="M38" i="1"/>
  <c r="N38" i="1"/>
  <c r="O38" i="1"/>
  <c r="P38" i="1"/>
  <c r="Q38" i="1"/>
  <c r="R38" i="1"/>
  <c r="I38" i="1"/>
  <c r="W2" i="1" l="1"/>
  <c r="AA2" i="1" s="1"/>
  <c r="W24" i="1"/>
  <c r="AA24" i="1" s="1"/>
  <c r="W20" i="1"/>
  <c r="AA20" i="1" s="1"/>
  <c r="W28" i="1"/>
  <c r="AA28" i="1" s="1"/>
  <c r="W35" i="1"/>
  <c r="AA35" i="1" s="1"/>
  <c r="Z38" i="1"/>
  <c r="W6" i="1"/>
  <c r="AA6" i="1" s="1"/>
  <c r="W33" i="1"/>
  <c r="AA33" i="1" s="1"/>
  <c r="W19" i="1"/>
  <c r="AA19" i="1" s="1"/>
  <c r="W22" i="1"/>
  <c r="AA22" i="1" s="1"/>
  <c r="W16" i="1"/>
  <c r="AA16" i="1" s="1"/>
  <c r="W5" i="1"/>
  <c r="AA5" i="1" s="1"/>
  <c r="W10" i="1"/>
  <c r="AA10" i="1" s="1"/>
  <c r="W8" i="1"/>
  <c r="AA8" i="1" s="1"/>
  <c r="W7" i="1"/>
  <c r="AA7" i="1" s="1"/>
  <c r="W4" i="1"/>
  <c r="AA4" i="1" s="1"/>
  <c r="W17" i="1"/>
  <c r="AA17" i="1" s="1"/>
  <c r="W36" i="1"/>
  <c r="AA36" i="1" s="1"/>
  <c r="W32" i="1"/>
  <c r="AA32" i="1" s="1"/>
  <c r="W12" i="1"/>
  <c r="AA12" i="1" s="1"/>
  <c r="W37" i="1"/>
  <c r="AA37" i="1" s="1"/>
  <c r="W13" i="1"/>
  <c r="AA13" i="1" s="1"/>
  <c r="W34" i="1"/>
  <c r="AA34" i="1" s="1"/>
  <c r="W27" i="1"/>
  <c r="AA27" i="1" s="1"/>
  <c r="W31" i="1"/>
  <c r="AA31" i="1" s="1"/>
  <c r="W30" i="1"/>
  <c r="AA30" i="1" s="1"/>
  <c r="W25" i="1"/>
  <c r="AA25" i="1" s="1"/>
  <c r="W3" i="1"/>
  <c r="AA3" i="1" s="1"/>
  <c r="W11" i="1"/>
  <c r="AA11" i="1" s="1"/>
  <c r="W29" i="1"/>
  <c r="AA29" i="1" s="1"/>
  <c r="W38" i="1" l="1"/>
  <c r="A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Realita BD</author>
  </authors>
  <commentList>
    <comment ref="Y36" authorId="0" shapeId="0" xr:uid="{8027E098-C8F3-4C1E-877A-39C12020272D}">
      <text>
        <r>
          <rPr>
            <b/>
            <sz val="9"/>
            <color indexed="81"/>
            <rFont val="Tahoma"/>
            <charset val="1"/>
          </rPr>
          <t>Výměna vstupních dveří
Opravil Theodor Šamalík
Cena 5.551,- Kč
Pojišťovnka Koop neuznala, jelikož je ve výlukách.</t>
        </r>
      </text>
    </comment>
  </commentList>
</comments>
</file>

<file path=xl/sharedStrings.xml><?xml version="1.0" encoding="utf-8"?>
<sst xmlns="http://schemas.openxmlformats.org/spreadsheetml/2006/main" count="28" uniqueCount="23">
  <si>
    <t>Byt</t>
  </si>
  <si>
    <t>Platba</t>
  </si>
  <si>
    <t>Leden</t>
  </si>
  <si>
    <t>MD</t>
  </si>
  <si>
    <t>Dal</t>
  </si>
  <si>
    <t>Rozdíl</t>
  </si>
  <si>
    <t>Platba k 1.1.</t>
  </si>
  <si>
    <t>Změna</t>
  </si>
  <si>
    <t>Únor</t>
  </si>
  <si>
    <t>Březen</t>
  </si>
  <si>
    <t>Celkem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</si>
  <si>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</si>
  <si>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</si>
  <si>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</si>
  <si>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</si>
  <si>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</si>
  <si>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</si>
  <si>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</si>
  <si>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</si>
  <si>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</si>
  <si>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 vyúčtování 2023</t>
  </si>
  <si>
    <t>Zaplaceno - vráceno z vyúčt. 2023</t>
  </si>
  <si>
    <t>Zbývá z vyúčt.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</si>
</sst>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.00\ &quot;Kč&quot;"/>
    <numFmt numFmtId="165" formatCode="#,##0\ &quot;Kč&quot;"/>
    <numFmt numFmtId="166" formatCode="#,##0.00_ ;[Red]\-#,##0.00\ 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9C650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0061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3F3F7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rgb="FF3F3F3F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">
    <xf numFmtId="0" fontId="0" fillId="0" borderId="0"/>
    <xf numFmtId="0" fontId="8" fillId="0" borderId="3" applyNumberFormat="0" applyFill="0" applyAlignment="0" applyProtection="0"/>
    <xf numFmtId="0" fontId="9" fillId="3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/>
    <xf numFmtId="0" fontId="1" fillId="0" borderId="0"/>
    <xf numFmtId="0" fontId="16" fillId="5" borderId="8" applyNumberFormat="0" applyFont="0" applyAlignment="0" applyProtection="0"/>
    <xf numFmtId="0" fontId="17" fillId="0" borderId="9" applyNumberFormat="0" applyFill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10" applyNumberFormat="0" applyAlignment="0" applyProtection="0"/>
    <xf numFmtId="0" fontId="21" fillId="8" borderId="10" applyNumberFormat="0" applyAlignment="0" applyProtection="0"/>
    <xf numFmtId="0" fontId="22" fillId="8" borderId="11" applyNumberFormat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</cellStyleXfs>
  <cellXfs count="44">
    <xf numFmtId="0" fontId="0" fillId="0" borderId="0" xfId="0"/>
    <xf numFmtId="164" fontId="2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4" fillId="0" borderId="1" xfId="0" applyNumberFormat="1" applyFont="1" applyBorder="1"/>
    <xf numFmtId="0" fontId="2" fillId="0" borderId="0" xfId="0" applyFont="1"/>
    <xf numFmtId="0" fontId="5" fillId="0" borderId="0" xfId="0" applyFont="1"/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5" fontId="2" fillId="0" borderId="0" xfId="0" applyNumberFormat="1" applyFont="1" applyAlignment="1">
      <alignment horizontal="center"/>
    </xf>
    <xf numFmtId="166" fontId="3" fillId="0" borderId="0" xfId="0" applyNumberFormat="1" applyFont="1"/>
    <xf numFmtId="165" fontId="2" fillId="0" borderId="1" xfId="0" applyNumberFormat="1" applyFont="1" applyBorder="1"/>
    <xf numFmtId="165" fontId="3" fillId="16" borderId="1" xfId="0" applyNumberFormat="1" applyFont="1" applyFill="1" applyBorder="1"/>
    <xf numFmtId="165" fontId="3" fillId="0" borderId="1" xfId="0" applyNumberFormat="1" applyFont="1" applyBorder="1"/>
    <xf numFmtId="165" fontId="6" fillId="0" borderId="0" xfId="0" applyNumberFormat="1" applyFont="1"/>
    <xf numFmtId="165" fontId="2" fillId="16" borderId="1" xfId="0" applyNumberFormat="1" applyFont="1" applyFill="1" applyBorder="1" applyAlignment="1">
      <alignment horizontal="right"/>
    </xf>
    <xf numFmtId="165" fontId="3" fillId="16" borderId="2" xfId="0" applyNumberFormat="1" applyFont="1" applyFill="1" applyBorder="1"/>
    <xf numFmtId="165" fontId="2" fillId="0" borderId="0" xfId="0" applyNumberFormat="1" applyFont="1" applyAlignment="1">
      <alignment horizontal="right"/>
    </xf>
    <xf numFmtId="165" fontId="3" fillId="0" borderId="0" xfId="0" applyNumberFormat="1" applyFont="1"/>
    <xf numFmtId="0" fontId="3" fillId="17" borderId="1" xfId="0" applyFont="1" applyFill="1" applyBorder="1" applyAlignment="1">
      <alignment horizontal="center" vertical="center" wrapText="1"/>
    </xf>
    <xf numFmtId="166" fontId="3" fillId="17" borderId="1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/>
    <xf numFmtId="14" fontId="3" fillId="17" borderId="1" xfId="0" applyNumberFormat="1" applyFont="1" applyFill="1" applyBorder="1" applyAlignment="1">
      <alignment horizontal="center" vertical="center" wrapText="1"/>
    </xf>
    <xf numFmtId="165" fontId="3" fillId="17" borderId="1" xfId="0" applyNumberFormat="1" applyFont="1" applyFill="1" applyBorder="1" applyAlignment="1">
      <alignment horizontal="center" vertical="center" wrapText="1"/>
    </xf>
    <xf numFmtId="164" fontId="3" fillId="17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Border="1"/>
    <xf numFmtId="6" fontId="3" fillId="16" borderId="2" xfId="0" applyNumberFormat="1" applyFont="1" applyFill="1" applyBorder="1"/>
    <xf numFmtId="6" fontId="3" fillId="16" borderId="1" xfId="0" applyNumberFormat="1" applyFont="1" applyFill="1" applyBorder="1"/>
    <xf numFmtId="4" fontId="25" fillId="0" borderId="1" xfId="0" applyNumberFormat="1" applyFont="1" applyBorder="1"/>
    <xf numFmtId="0" fontId="26" fillId="17" borderId="1" xfId="0" applyFont="1" applyFill="1" applyBorder="1" applyAlignment="1">
      <alignment horizontal="center" vertical="center" wrapText="1"/>
    </xf>
    <xf numFmtId="4" fontId="7" fillId="0" borderId="1" xfId="9" applyNumberFormat="1" applyFont="1" applyBorder="1"/>
    <xf numFmtId="6" fontId="3" fillId="18" borderId="1" xfId="0" applyNumberFormat="1" applyFont="1" applyFill="1" applyBorder="1"/>
    <xf numFmtId="6" fontId="2" fillId="18" borderId="1" xfId="0" applyNumberFormat="1" applyFont="1" applyFill="1" applyBorder="1"/>
    <xf numFmtId="165" fontId="7" fillId="18" borderId="1" xfId="9" applyNumberFormat="1" applyFont="1" applyFill="1" applyBorder="1"/>
    <xf numFmtId="165" fontId="2" fillId="18" borderId="1" xfId="0" applyNumberFormat="1" applyFont="1" applyFill="1" applyBorder="1"/>
    <xf numFmtId="4" fontId="7" fillId="18" borderId="1" xfId="9" applyNumberFormat="1" applyFont="1" applyFill="1" applyBorder="1"/>
    <xf numFmtId="14" fontId="25" fillId="0" borderId="1" xfId="0" applyNumberFormat="1" applyFont="1" applyBorder="1"/>
    <xf numFmtId="14" fontId="25" fillId="0" borderId="1" xfId="0" applyNumberFormat="1" applyFont="1" applyBorder="1" applyAlignment="1">
      <alignment horizontal="right"/>
    </xf>
    <xf numFmtId="14" fontId="25" fillId="0" borderId="1" xfId="0" applyNumberFormat="1" applyFont="1" applyBorder="1" applyAlignment="1">
      <alignment horizontal="center"/>
    </xf>
  </cellXfs>
  <cellStyles count="25">
    <cellStyle name="Celkem 2" xfId="1" xr:uid="{C1801A96-E2A5-47FB-AA1E-B93A45CC433F}"/>
    <cellStyle name="Kontrolní buňka 2" xfId="2" xr:uid="{B356DBDD-DD3F-4138-9577-7296EB379663}"/>
    <cellStyle name="Nadpis 1 2" xfId="3" xr:uid="{E1F24A16-602F-40A9-9530-D22DE9C67FEE}"/>
    <cellStyle name="Nadpis 2 2" xfId="4" xr:uid="{D80B2498-6CD0-42B9-AC30-5627426739D0}"/>
    <cellStyle name="Nadpis 3 2" xfId="5" xr:uid="{975502E1-D644-43E9-B6EC-AED696DEBF06}"/>
    <cellStyle name="Nadpis 4 2" xfId="6" xr:uid="{4854A378-191E-4D20-A532-97CF70774BA7}"/>
    <cellStyle name="Název" xfId="7" builtinId="15" customBuiltin="1"/>
    <cellStyle name="Neutrální 2" xfId="8" xr:uid="{07DC34ED-99ED-400C-BBE9-9F15B36285A3}"/>
    <cellStyle name="Normální" xfId="0" builtinId="0"/>
    <cellStyle name="Normální 2" xfId="9" xr:uid="{799B2F5A-7E49-4161-B127-E650003596AC}"/>
    <cellStyle name="Normální 3" xfId="10" xr:uid="{290276BF-B419-429D-A1ED-AF6FCD6E8615}"/>
    <cellStyle name="Poznámka 2" xfId="11" xr:uid="{00DFF097-92D4-4BE5-9EF5-A5BBE1E9E74C}"/>
    <cellStyle name="Propojená buňka 2" xfId="12" xr:uid="{32CB057F-3C4E-453E-94F0-4BC602FE666F}"/>
    <cellStyle name="Správně 2" xfId="13" xr:uid="{5E1EC3DC-2557-4399-9B7A-08EEB41DC671}"/>
    <cellStyle name="Text upozornění 2" xfId="14" xr:uid="{4A1F3709-DEEC-411E-8AC8-4601B2263867}"/>
    <cellStyle name="Vstup 2" xfId="15" xr:uid="{A2F5AA28-FBCE-4C80-B3AD-490F86E2453B}"/>
    <cellStyle name="Výpočet 2" xfId="16" xr:uid="{D52088C2-21AA-4847-AE54-D05EF6B197AD}"/>
    <cellStyle name="Výstup 2" xfId="17" xr:uid="{024498AF-67DF-4E7F-8406-ADF9F5771732}"/>
    <cellStyle name="Vysvětlující text 2" xfId="18" xr:uid="{B79F0FE6-F5E8-4387-AA9B-6A65149661A0}"/>
    <cellStyle name="Zvýraznění 1 2" xfId="19" xr:uid="{48FAB71F-8265-4AED-A026-FCDA0EE4578A}"/>
    <cellStyle name="Zvýraznění 2 2" xfId="20" xr:uid="{34DD28C3-CFFE-44CB-8158-E38F70D10601}"/>
    <cellStyle name="Zvýraznění 3 2" xfId="21" xr:uid="{21F94DBC-FBA0-4835-AB71-AAB0DE866E5B}"/>
    <cellStyle name="Zvýraznění 4 2" xfId="22" xr:uid="{06975C5E-33F5-47C8-A0A6-118096F516E3}"/>
    <cellStyle name="Zvýraznění 5 2" xfId="23" xr:uid="{C2FAB229-8AE7-4728-8085-B312D63EEC3B}"/>
    <cellStyle name="Zvýraznění 6 2" xfId="24" xr:uid="{86533DF5-3714-4470-8A2F-7B19F000412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995E-B1DB-477F-BA35-3C45CF6ED6E8}">
  <sheetPr>
    <pageSetUpPr fitToPage="1"/>
  </sheetPr>
  <dimension ref="A1:AB39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2"/>
  <cols>
    <col min="1" max="1" width="6.7109375" style="11" customWidth="1"/>
    <col min="2" max="2" width="8.7109375" style="6" customWidth="1"/>
    <col min="3" max="3" width="8.7109375" style="8" customWidth="1"/>
    <col min="4" max="6" width="8.7109375" style="9" customWidth="1"/>
    <col min="7" max="7" width="8.7109375" style="8" hidden="1" customWidth="1"/>
    <col min="8" max="8" width="8.7109375" style="9" hidden="1" customWidth="1"/>
    <col min="9" max="20" width="9.7109375" style="1" customWidth="1"/>
    <col min="21" max="22" width="10.7109375" style="11" customWidth="1"/>
    <col min="23" max="23" width="10.7109375" style="13" customWidth="1"/>
    <col min="24" max="26" width="10.7109375" style="6" customWidth="1"/>
    <col min="27" max="27" width="10.7109375" style="11" customWidth="1"/>
    <col min="28" max="28" width="6.7109375" style="10" customWidth="1"/>
    <col min="29" max="16384" width="9.140625" style="6"/>
  </cols>
  <sheetData>
    <row r="1" spans="1:28" s="4" customFormat="1" ht="31.5" customHeight="1" x14ac:dyDescent="0.2">
      <c r="A1" s="25" t="s">
        <v>0</v>
      </c>
      <c r="B1" s="22" t="s">
        <v>6</v>
      </c>
      <c r="C1" s="27" t="s">
        <v>7</v>
      </c>
      <c r="D1" s="28" t="s">
        <v>1</v>
      </c>
      <c r="E1" s="27" t="s">
        <v>7</v>
      </c>
      <c r="F1" s="28" t="s">
        <v>1</v>
      </c>
      <c r="G1" s="27" t="s">
        <v>7</v>
      </c>
      <c r="H1" s="28" t="s">
        <v>1</v>
      </c>
      <c r="I1" s="29" t="s">
        <v>2</v>
      </c>
      <c r="J1" s="29" t="s">
        <v>8</v>
      </c>
      <c r="K1" s="29" t="s">
        <v>9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2" t="s">
        <v>3</v>
      </c>
      <c r="V1" s="22" t="s">
        <v>4</v>
      </c>
      <c r="W1" s="23" t="s">
        <v>5</v>
      </c>
      <c r="X1" s="22" t="s">
        <v>20</v>
      </c>
      <c r="Y1" s="34" t="s">
        <v>21</v>
      </c>
      <c r="Z1" s="22" t="s">
        <v>22</v>
      </c>
      <c r="AA1" s="3" t="s">
        <v>10</v>
      </c>
      <c r="AB1" s="2" t="s">
        <v>0</v>
      </c>
    </row>
    <row r="2" spans="1:28" x14ac:dyDescent="0.2">
      <c r="A2" s="26">
        <v>135201</v>
      </c>
      <c r="B2" s="5">
        <v>6031</v>
      </c>
      <c r="C2" s="41">
        <v>45444</v>
      </c>
      <c r="D2" s="5">
        <v>6331</v>
      </c>
      <c r="E2" s="41">
        <v>45627</v>
      </c>
      <c r="F2" s="5">
        <v>5561</v>
      </c>
      <c r="G2" s="43"/>
      <c r="H2" s="5"/>
      <c r="I2" s="33">
        <v>6031</v>
      </c>
      <c r="J2" s="33">
        <v>6031</v>
      </c>
      <c r="K2" s="33">
        <v>6031</v>
      </c>
      <c r="L2" s="35">
        <v>6031</v>
      </c>
      <c r="M2" s="33">
        <v>6031</v>
      </c>
      <c r="N2" s="33">
        <v>6331</v>
      </c>
      <c r="O2" s="35">
        <v>6331</v>
      </c>
      <c r="P2" s="35">
        <v>6331</v>
      </c>
      <c r="Q2" s="35">
        <v>6331</v>
      </c>
      <c r="R2" s="33">
        <v>6331</v>
      </c>
      <c r="S2" s="35">
        <v>6331</v>
      </c>
      <c r="T2" s="14">
        <v>6331</v>
      </c>
      <c r="U2" s="5">
        <f>(B2*5)+(D2*6)+(F2*1)</f>
        <v>73702</v>
      </c>
      <c r="V2" s="14">
        <f>SUM(I2:T2)</f>
        <v>74472</v>
      </c>
      <c r="W2" s="30">
        <f>SUM(V2-U2)</f>
        <v>770</v>
      </c>
      <c r="X2" s="36">
        <v>6541</v>
      </c>
      <c r="Y2" s="40">
        <v>-6541</v>
      </c>
      <c r="Z2" s="37">
        <f>SUM(X2:Y2)</f>
        <v>0</v>
      </c>
      <c r="AA2" s="30">
        <f>SUM(W2-Z2)</f>
        <v>770</v>
      </c>
      <c r="AB2" s="24">
        <v>135201</v>
      </c>
    </row>
    <row r="3" spans="1:28" x14ac:dyDescent="0.2">
      <c r="A3" s="26">
        <v>135202</v>
      </c>
      <c r="B3" s="5">
        <v>2984</v>
      </c>
      <c r="C3" s="42">
        <v>45444</v>
      </c>
      <c r="D3" s="5">
        <v>3209</v>
      </c>
      <c r="E3" s="41"/>
      <c r="F3" s="5"/>
      <c r="G3" s="43"/>
      <c r="H3" s="5"/>
      <c r="I3" s="33">
        <v>2984</v>
      </c>
      <c r="J3" s="33">
        <v>2984</v>
      </c>
      <c r="K3" s="33">
        <v>2984</v>
      </c>
      <c r="L3" s="35">
        <v>2984</v>
      </c>
      <c r="M3" s="33">
        <v>2984</v>
      </c>
      <c r="N3" s="33">
        <v>3209</v>
      </c>
      <c r="O3" s="35">
        <v>2984</v>
      </c>
      <c r="P3" s="35">
        <v>2984</v>
      </c>
      <c r="Q3" s="35">
        <v>2984</v>
      </c>
      <c r="R3" s="33">
        <v>2984</v>
      </c>
      <c r="S3" s="35">
        <v>2984</v>
      </c>
      <c r="T3" s="14">
        <v>2984</v>
      </c>
      <c r="U3" s="5">
        <f>(B3*5)+(D3*7)</f>
        <v>37383</v>
      </c>
      <c r="V3" s="14">
        <f t="shared" ref="V3:V37" si="0">SUM(I3:T3)</f>
        <v>36033</v>
      </c>
      <c r="W3" s="30">
        <f t="shared" ref="W3:W37" si="1">SUM(V3-U3)</f>
        <v>-1350</v>
      </c>
      <c r="X3" s="36">
        <v>-10647</v>
      </c>
      <c r="Y3" s="38">
        <v>10647</v>
      </c>
      <c r="Z3" s="37">
        <f t="shared" ref="Z3:Z37" si="2">SUM(X3:Y3)</f>
        <v>0</v>
      </c>
      <c r="AA3" s="30">
        <f>SUM(W3+Z3)</f>
        <v>-1350</v>
      </c>
      <c r="AB3" s="24">
        <v>135202</v>
      </c>
    </row>
    <row r="4" spans="1:28" x14ac:dyDescent="0.2">
      <c r="A4" s="26">
        <v>135203</v>
      </c>
      <c r="B4" s="5">
        <v>3995</v>
      </c>
      <c r="C4" s="41">
        <v>45444</v>
      </c>
      <c r="D4" s="5">
        <v>4070</v>
      </c>
      <c r="E4" s="41">
        <v>45566</v>
      </c>
      <c r="F4" s="5">
        <v>4610</v>
      </c>
      <c r="G4" s="43"/>
      <c r="H4" s="5"/>
      <c r="I4" s="33">
        <v>3995</v>
      </c>
      <c r="J4" s="33">
        <v>3995</v>
      </c>
      <c r="K4" s="33">
        <v>3995</v>
      </c>
      <c r="L4" s="35">
        <v>3995</v>
      </c>
      <c r="M4" s="33">
        <v>3995</v>
      </c>
      <c r="N4" s="33">
        <v>4070</v>
      </c>
      <c r="O4" s="35">
        <v>4070</v>
      </c>
      <c r="P4" s="35">
        <v>4070</v>
      </c>
      <c r="Q4" s="35">
        <v>4070</v>
      </c>
      <c r="R4" s="33">
        <v>4070</v>
      </c>
      <c r="S4" s="35">
        <v>4070</v>
      </c>
      <c r="T4" s="14">
        <v>4070</v>
      </c>
      <c r="U4" s="5">
        <f>(B4*5)+(D4*4)+(F4*3)</f>
        <v>50085</v>
      </c>
      <c r="V4" s="14">
        <f t="shared" si="0"/>
        <v>48465</v>
      </c>
      <c r="W4" s="30">
        <f t="shared" si="1"/>
        <v>-1620</v>
      </c>
      <c r="X4" s="36">
        <v>2585</v>
      </c>
      <c r="Y4" s="40">
        <v>-2585</v>
      </c>
      <c r="Z4" s="37">
        <f t="shared" si="2"/>
        <v>0</v>
      </c>
      <c r="AA4" s="30">
        <f>SUM(W4+Z4)</f>
        <v>-1620</v>
      </c>
      <c r="AB4" s="24">
        <v>135203</v>
      </c>
    </row>
    <row r="5" spans="1:28" x14ac:dyDescent="0.2">
      <c r="A5" s="26">
        <v>135204</v>
      </c>
      <c r="B5" s="5">
        <v>3450</v>
      </c>
      <c r="C5" s="41">
        <v>45444</v>
      </c>
      <c r="D5" s="5">
        <v>3610</v>
      </c>
      <c r="E5" s="41"/>
      <c r="F5" s="5"/>
      <c r="G5" s="43"/>
      <c r="H5" s="5"/>
      <c r="I5" s="33">
        <v>6300</v>
      </c>
      <c r="J5" s="33">
        <v>6300</v>
      </c>
      <c r="K5" s="33">
        <v>6300</v>
      </c>
      <c r="L5" s="35">
        <v>6300</v>
      </c>
      <c r="M5" s="33">
        <v>6300</v>
      </c>
      <c r="N5" s="33">
        <v>6300</v>
      </c>
      <c r="O5" s="35">
        <v>6300</v>
      </c>
      <c r="P5" s="35">
        <v>6300</v>
      </c>
      <c r="Q5" s="35">
        <v>6300</v>
      </c>
      <c r="R5" s="33">
        <v>6300</v>
      </c>
      <c r="S5" s="35">
        <v>6300</v>
      </c>
      <c r="T5" s="14">
        <v>6300</v>
      </c>
      <c r="U5" s="5">
        <f>(B5*5)+(D5*7)</f>
        <v>42520</v>
      </c>
      <c r="V5" s="14">
        <f t="shared" si="0"/>
        <v>75600</v>
      </c>
      <c r="W5" s="30">
        <f t="shared" si="1"/>
        <v>33080</v>
      </c>
      <c r="X5" s="36">
        <v>8995</v>
      </c>
      <c r="Y5" s="40">
        <v>-8995</v>
      </c>
      <c r="Z5" s="37">
        <f t="shared" si="2"/>
        <v>0</v>
      </c>
      <c r="AA5" s="30">
        <f>SUM(W5+Z5)</f>
        <v>33080</v>
      </c>
      <c r="AB5" s="24">
        <v>135204</v>
      </c>
    </row>
    <row r="6" spans="1:28" x14ac:dyDescent="0.2">
      <c r="A6" s="26">
        <v>135205</v>
      </c>
      <c r="B6" s="5">
        <v>2533</v>
      </c>
      <c r="C6" s="41">
        <v>45444</v>
      </c>
      <c r="D6" s="5">
        <v>2613</v>
      </c>
      <c r="E6" s="41"/>
      <c r="F6" s="5"/>
      <c r="G6" s="43"/>
      <c r="H6" s="5"/>
      <c r="I6" s="33">
        <v>2661</v>
      </c>
      <c r="J6" s="33">
        <v>2661</v>
      </c>
      <c r="K6" s="33">
        <v>2661</v>
      </c>
      <c r="L6" s="35">
        <v>2661</v>
      </c>
      <c r="M6" s="33">
        <v>2661</v>
      </c>
      <c r="N6" s="33">
        <v>2613</v>
      </c>
      <c r="O6" s="35">
        <v>2613</v>
      </c>
      <c r="P6" s="35">
        <v>2613</v>
      </c>
      <c r="Q6" s="35">
        <v>2613</v>
      </c>
      <c r="R6" s="33">
        <v>2613</v>
      </c>
      <c r="S6" s="35">
        <v>2613</v>
      </c>
      <c r="T6" s="14">
        <v>2613</v>
      </c>
      <c r="U6" s="5">
        <f t="shared" ref="U6:U10" si="3">(B6*5)+(D6*7)</f>
        <v>30956</v>
      </c>
      <c r="V6" s="14">
        <f t="shared" si="0"/>
        <v>31596</v>
      </c>
      <c r="W6" s="30">
        <f t="shared" si="1"/>
        <v>640</v>
      </c>
      <c r="X6" s="36">
        <v>5106</v>
      </c>
      <c r="Y6" s="40">
        <v>-5106</v>
      </c>
      <c r="Z6" s="37">
        <f t="shared" si="2"/>
        <v>0</v>
      </c>
      <c r="AA6" s="30">
        <f>SUM(W6+Z6)</f>
        <v>640</v>
      </c>
      <c r="AB6" s="24">
        <v>135205</v>
      </c>
    </row>
    <row r="7" spans="1:28" x14ac:dyDescent="0.2">
      <c r="A7" s="26">
        <v>135206</v>
      </c>
      <c r="B7" s="5">
        <v>4700</v>
      </c>
      <c r="C7" s="41">
        <v>45444</v>
      </c>
      <c r="D7" s="5">
        <v>6620</v>
      </c>
      <c r="E7" s="41"/>
      <c r="F7" s="5"/>
      <c r="G7" s="43"/>
      <c r="H7" s="5"/>
      <c r="I7" s="33">
        <v>4700</v>
      </c>
      <c r="J7" s="33">
        <v>4700</v>
      </c>
      <c r="K7" s="33">
        <v>4700</v>
      </c>
      <c r="L7" s="35">
        <v>4700</v>
      </c>
      <c r="M7" s="33">
        <v>6300</v>
      </c>
      <c r="N7" s="33">
        <v>6300</v>
      </c>
      <c r="O7" s="35">
        <v>6300</v>
      </c>
      <c r="P7" s="35">
        <v>6300</v>
      </c>
      <c r="Q7" s="35">
        <v>6300</v>
      </c>
      <c r="R7" s="33">
        <v>6300</v>
      </c>
      <c r="S7" s="35">
        <v>6300</v>
      </c>
      <c r="T7" s="14">
        <v>6300</v>
      </c>
      <c r="U7" s="5">
        <f t="shared" si="3"/>
        <v>69840</v>
      </c>
      <c r="V7" s="14">
        <f t="shared" si="0"/>
        <v>69200</v>
      </c>
      <c r="W7" s="30">
        <f t="shared" si="1"/>
        <v>-640</v>
      </c>
      <c r="X7" s="36">
        <v>-13388</v>
      </c>
      <c r="Y7" s="39">
        <v>13388</v>
      </c>
      <c r="Z7" s="37">
        <f t="shared" si="2"/>
        <v>0</v>
      </c>
      <c r="AA7" s="30">
        <f>SUM(W7+Z7)</f>
        <v>-640</v>
      </c>
      <c r="AB7" s="24">
        <v>135206</v>
      </c>
    </row>
    <row r="8" spans="1:28" x14ac:dyDescent="0.2">
      <c r="A8" s="26">
        <v>135207</v>
      </c>
      <c r="B8" s="5">
        <v>4210</v>
      </c>
      <c r="C8" s="41">
        <v>45444</v>
      </c>
      <c r="D8" s="5">
        <v>4370</v>
      </c>
      <c r="E8" s="41"/>
      <c r="F8" s="5"/>
      <c r="G8" s="43"/>
      <c r="H8" s="5"/>
      <c r="I8" s="33">
        <v>4210</v>
      </c>
      <c r="J8" s="33">
        <v>4210</v>
      </c>
      <c r="K8" s="33">
        <v>4210</v>
      </c>
      <c r="L8" s="35">
        <v>4210</v>
      </c>
      <c r="M8" s="33">
        <v>4210</v>
      </c>
      <c r="N8" s="33">
        <v>4210</v>
      </c>
      <c r="O8" s="35">
        <v>4210</v>
      </c>
      <c r="P8" s="35">
        <v>4210</v>
      </c>
      <c r="Q8" s="35">
        <v>4210</v>
      </c>
      <c r="R8" s="33">
        <v>4210</v>
      </c>
      <c r="S8" s="35">
        <v>4210</v>
      </c>
      <c r="T8" s="14">
        <v>4210</v>
      </c>
      <c r="U8" s="5">
        <f t="shared" si="3"/>
        <v>51640</v>
      </c>
      <c r="V8" s="14">
        <f t="shared" si="0"/>
        <v>50520</v>
      </c>
      <c r="W8" s="30">
        <f t="shared" si="1"/>
        <v>-1120</v>
      </c>
      <c r="X8" s="36">
        <v>-7498</v>
      </c>
      <c r="Y8" s="39">
        <v>7498</v>
      </c>
      <c r="Z8" s="37">
        <f t="shared" si="2"/>
        <v>0</v>
      </c>
      <c r="AA8" s="30">
        <f t="shared" ref="AA8:AA37" si="4">SUM(W8+Z8)</f>
        <v>-1120</v>
      </c>
      <c r="AB8" s="24">
        <v>135207</v>
      </c>
    </row>
    <row r="9" spans="1:28" x14ac:dyDescent="0.2">
      <c r="A9" s="26">
        <v>135208</v>
      </c>
      <c r="B9" s="5">
        <v>3549</v>
      </c>
      <c r="C9" s="42">
        <v>45444</v>
      </c>
      <c r="D9" s="5">
        <v>3709</v>
      </c>
      <c r="E9" s="41"/>
      <c r="F9" s="5"/>
      <c r="G9" s="43"/>
      <c r="H9" s="5"/>
      <c r="I9" s="33">
        <v>6000</v>
      </c>
      <c r="J9" s="33">
        <v>6000</v>
      </c>
      <c r="K9" s="33">
        <v>6000</v>
      </c>
      <c r="L9" s="35">
        <v>7000</v>
      </c>
      <c r="M9" s="33">
        <v>7000</v>
      </c>
      <c r="N9" s="33">
        <v>7000</v>
      </c>
      <c r="O9" s="35">
        <v>7000</v>
      </c>
      <c r="P9" s="35">
        <v>7000</v>
      </c>
      <c r="Q9" s="35">
        <v>7000</v>
      </c>
      <c r="R9" s="33">
        <v>7000</v>
      </c>
      <c r="S9" s="35">
        <v>7000</v>
      </c>
      <c r="T9" s="14">
        <v>7000</v>
      </c>
      <c r="U9" s="5">
        <f t="shared" si="3"/>
        <v>43708</v>
      </c>
      <c r="V9" s="14">
        <f t="shared" si="0"/>
        <v>81000</v>
      </c>
      <c r="W9" s="30">
        <f t="shared" si="1"/>
        <v>37292</v>
      </c>
      <c r="X9" s="36">
        <v>18763</v>
      </c>
      <c r="Y9" s="40">
        <v>-18763</v>
      </c>
      <c r="Z9" s="37">
        <f t="shared" si="2"/>
        <v>0</v>
      </c>
      <c r="AA9" s="30">
        <f>SUM(W9+Z9)</f>
        <v>37292</v>
      </c>
      <c r="AB9" s="24">
        <v>135208</v>
      </c>
    </row>
    <row r="10" spans="1:28" x14ac:dyDescent="0.2">
      <c r="A10" s="26">
        <v>135209</v>
      </c>
      <c r="B10" s="5">
        <v>4560</v>
      </c>
      <c r="C10" s="41">
        <v>45444</v>
      </c>
      <c r="D10" s="5">
        <v>4880</v>
      </c>
      <c r="E10" s="41"/>
      <c r="F10" s="5"/>
      <c r="G10" s="43"/>
      <c r="H10" s="5"/>
      <c r="I10" s="33">
        <v>4560</v>
      </c>
      <c r="J10" s="33">
        <v>4560</v>
      </c>
      <c r="K10" s="33">
        <v>4560</v>
      </c>
      <c r="L10" s="35">
        <v>4560</v>
      </c>
      <c r="M10" s="33">
        <v>4560</v>
      </c>
      <c r="N10" s="33">
        <v>4560</v>
      </c>
      <c r="O10" s="35">
        <v>4560</v>
      </c>
      <c r="P10" s="35">
        <v>4560</v>
      </c>
      <c r="Q10" s="35">
        <v>4560</v>
      </c>
      <c r="R10" s="33">
        <v>4560</v>
      </c>
      <c r="S10" s="35">
        <v>4560</v>
      </c>
      <c r="T10" s="14">
        <v>4560</v>
      </c>
      <c r="U10" s="5">
        <f t="shared" si="3"/>
        <v>56960</v>
      </c>
      <c r="V10" s="14">
        <f t="shared" si="0"/>
        <v>54720</v>
      </c>
      <c r="W10" s="30">
        <f t="shared" si="1"/>
        <v>-2240</v>
      </c>
      <c r="X10" s="36">
        <v>-19574</v>
      </c>
      <c r="Y10" s="40">
        <v>19574</v>
      </c>
      <c r="Z10" s="37">
        <f t="shared" si="2"/>
        <v>0</v>
      </c>
      <c r="AA10" s="30">
        <f t="shared" si="4"/>
        <v>-2240</v>
      </c>
      <c r="AB10" s="24">
        <v>135209</v>
      </c>
    </row>
    <row r="11" spans="1:28" x14ac:dyDescent="0.2">
      <c r="A11" s="26">
        <v>135210</v>
      </c>
      <c r="B11" s="5">
        <v>4310</v>
      </c>
      <c r="C11" s="41">
        <v>45444</v>
      </c>
      <c r="D11" s="5">
        <v>4770</v>
      </c>
      <c r="E11" s="41">
        <v>45505</v>
      </c>
      <c r="F11" s="5">
        <v>5125</v>
      </c>
      <c r="G11" s="43"/>
      <c r="H11" s="5"/>
      <c r="I11" s="33">
        <v>4310</v>
      </c>
      <c r="J11" s="33">
        <v>4310</v>
      </c>
      <c r="K11" s="33">
        <v>4310</v>
      </c>
      <c r="L11" s="35">
        <v>4310</v>
      </c>
      <c r="M11" s="33">
        <v>4310</v>
      </c>
      <c r="N11" s="33">
        <v>4770</v>
      </c>
      <c r="O11" s="35">
        <v>4770</v>
      </c>
      <c r="P11" s="35">
        <v>5125</v>
      </c>
      <c r="Q11" s="35">
        <v>5125</v>
      </c>
      <c r="R11" s="33">
        <v>5125</v>
      </c>
      <c r="S11" s="35">
        <v>5125</v>
      </c>
      <c r="T11" s="14">
        <v>5125</v>
      </c>
      <c r="U11" s="5">
        <f>(B11*5)+(D11*2)+(F11*5)</f>
        <v>56715</v>
      </c>
      <c r="V11" s="14">
        <f t="shared" si="0"/>
        <v>56715</v>
      </c>
      <c r="W11" s="30">
        <f t="shared" si="1"/>
        <v>0</v>
      </c>
      <c r="X11" s="36">
        <v>7655</v>
      </c>
      <c r="Y11" s="40">
        <v>-7655</v>
      </c>
      <c r="Z11" s="37">
        <f t="shared" si="2"/>
        <v>0</v>
      </c>
      <c r="AA11" s="30">
        <f t="shared" si="4"/>
        <v>0</v>
      </c>
      <c r="AB11" s="24">
        <v>135210</v>
      </c>
    </row>
    <row r="12" spans="1:28" x14ac:dyDescent="0.2">
      <c r="A12" s="26">
        <v>135211</v>
      </c>
      <c r="B12" s="5">
        <v>1748</v>
      </c>
      <c r="C12" s="41">
        <v>45444</v>
      </c>
      <c r="D12" s="5">
        <v>1828</v>
      </c>
      <c r="E12" s="41"/>
      <c r="F12" s="5"/>
      <c r="G12" s="43"/>
      <c r="H12" s="5"/>
      <c r="I12" s="33">
        <v>1748</v>
      </c>
      <c r="J12" s="33">
        <v>1748</v>
      </c>
      <c r="K12" s="33">
        <v>1748</v>
      </c>
      <c r="L12" s="35">
        <v>1748</v>
      </c>
      <c r="M12" s="33">
        <v>1748</v>
      </c>
      <c r="N12" s="33">
        <v>1748</v>
      </c>
      <c r="O12" s="35">
        <v>1748</v>
      </c>
      <c r="P12" s="35">
        <v>1748</v>
      </c>
      <c r="Q12" s="35">
        <v>1748</v>
      </c>
      <c r="R12" s="33">
        <v>1748</v>
      </c>
      <c r="S12" s="35">
        <v>1748</v>
      </c>
      <c r="T12" s="14">
        <v>1748</v>
      </c>
      <c r="U12" s="5">
        <f>(B12*5)+(D12*7)</f>
        <v>21536</v>
      </c>
      <c r="V12" s="14">
        <f t="shared" si="0"/>
        <v>20976</v>
      </c>
      <c r="W12" s="30">
        <f t="shared" si="1"/>
        <v>-560</v>
      </c>
      <c r="X12" s="36">
        <v>-16738</v>
      </c>
      <c r="Y12" s="39">
        <v>16738</v>
      </c>
      <c r="Z12" s="37">
        <f t="shared" si="2"/>
        <v>0</v>
      </c>
      <c r="AA12" s="30">
        <f t="shared" si="4"/>
        <v>-560</v>
      </c>
      <c r="AB12" s="24">
        <v>135211</v>
      </c>
    </row>
    <row r="13" spans="1:28" x14ac:dyDescent="0.2">
      <c r="A13" s="26">
        <v>135212</v>
      </c>
      <c r="B13" s="5">
        <v>4502</v>
      </c>
      <c r="C13" s="41">
        <v>45444</v>
      </c>
      <c r="D13" s="5">
        <v>6512</v>
      </c>
      <c r="E13" s="41"/>
      <c r="F13" s="5"/>
      <c r="G13" s="43"/>
      <c r="H13" s="5"/>
      <c r="I13" s="33">
        <v>4507</v>
      </c>
      <c r="J13" s="33">
        <v>4507</v>
      </c>
      <c r="K13" s="33">
        <v>4507</v>
      </c>
      <c r="L13" s="35">
        <v>4507</v>
      </c>
      <c r="M13" s="33">
        <v>4507</v>
      </c>
      <c r="N13" s="33">
        <v>6512</v>
      </c>
      <c r="O13" s="35">
        <v>6512</v>
      </c>
      <c r="P13" s="35">
        <v>6512</v>
      </c>
      <c r="Q13" s="35">
        <v>6512</v>
      </c>
      <c r="R13" s="33">
        <v>6512</v>
      </c>
      <c r="S13" s="35">
        <v>6512</v>
      </c>
      <c r="T13" s="14">
        <v>6512</v>
      </c>
      <c r="U13" s="5">
        <f t="shared" ref="U13:U30" si="5">(B13*5)+(D13*7)</f>
        <v>68094</v>
      </c>
      <c r="V13" s="14">
        <f t="shared" si="0"/>
        <v>68119</v>
      </c>
      <c r="W13" s="30">
        <f t="shared" si="1"/>
        <v>25</v>
      </c>
      <c r="X13" s="36">
        <v>-19080</v>
      </c>
      <c r="Y13" s="39">
        <v>19080</v>
      </c>
      <c r="Z13" s="37">
        <f t="shared" si="2"/>
        <v>0</v>
      </c>
      <c r="AA13" s="30">
        <f>SUM(W13+Z13)</f>
        <v>25</v>
      </c>
      <c r="AB13" s="24">
        <v>135212</v>
      </c>
    </row>
    <row r="14" spans="1:28" x14ac:dyDescent="0.2">
      <c r="A14" s="26">
        <v>135213</v>
      </c>
      <c r="B14" s="5">
        <v>3182</v>
      </c>
      <c r="C14" s="41">
        <v>45444</v>
      </c>
      <c r="D14" s="5">
        <v>3762</v>
      </c>
      <c r="E14" s="41"/>
      <c r="F14" s="5"/>
      <c r="G14" s="43"/>
      <c r="H14" s="5"/>
      <c r="I14" s="33">
        <v>3182</v>
      </c>
      <c r="J14" s="33">
        <v>3182</v>
      </c>
      <c r="K14" s="33">
        <v>3182</v>
      </c>
      <c r="L14" s="35">
        <v>3182</v>
      </c>
      <c r="M14" s="33">
        <v>3182</v>
      </c>
      <c r="N14" s="33">
        <v>3762</v>
      </c>
      <c r="O14" s="35">
        <v>3762</v>
      </c>
      <c r="P14" s="35">
        <v>3762</v>
      </c>
      <c r="Q14" s="35">
        <v>3762</v>
      </c>
      <c r="R14" s="33">
        <v>3762</v>
      </c>
      <c r="S14" s="35">
        <v>3762</v>
      </c>
      <c r="T14" s="14">
        <v>3762</v>
      </c>
      <c r="U14" s="5">
        <f t="shared" si="5"/>
        <v>42244</v>
      </c>
      <c r="V14" s="14">
        <f t="shared" si="0"/>
        <v>42244</v>
      </c>
      <c r="W14" s="30">
        <f t="shared" si="1"/>
        <v>0</v>
      </c>
      <c r="X14" s="36">
        <v>560</v>
      </c>
      <c r="Y14" s="40">
        <v>-560</v>
      </c>
      <c r="Z14" s="37">
        <f t="shared" si="2"/>
        <v>0</v>
      </c>
      <c r="AA14" s="30">
        <f t="shared" si="4"/>
        <v>0</v>
      </c>
      <c r="AB14" s="24">
        <v>135213</v>
      </c>
    </row>
    <row r="15" spans="1:28" x14ac:dyDescent="0.2">
      <c r="A15" s="26">
        <v>135214</v>
      </c>
      <c r="B15" s="5">
        <v>4030</v>
      </c>
      <c r="C15" s="42">
        <v>45444</v>
      </c>
      <c r="D15" s="5">
        <v>4610</v>
      </c>
      <c r="E15" s="41"/>
      <c r="F15" s="5"/>
      <c r="G15" s="43"/>
      <c r="H15" s="14"/>
      <c r="I15" s="33">
        <v>4030</v>
      </c>
      <c r="J15" s="33">
        <v>4030</v>
      </c>
      <c r="K15" s="33">
        <v>4030</v>
      </c>
      <c r="L15" s="35">
        <v>4030</v>
      </c>
      <c r="M15" s="33">
        <v>4030</v>
      </c>
      <c r="N15" s="33">
        <v>4610</v>
      </c>
      <c r="O15" s="35">
        <v>4610</v>
      </c>
      <c r="P15" s="35">
        <v>4610</v>
      </c>
      <c r="Q15" s="35">
        <v>4610</v>
      </c>
      <c r="R15" s="33">
        <v>4610</v>
      </c>
      <c r="S15" s="35">
        <v>4610</v>
      </c>
      <c r="T15" s="14">
        <v>4610</v>
      </c>
      <c r="U15" s="5">
        <f t="shared" si="5"/>
        <v>52420</v>
      </c>
      <c r="V15" s="14">
        <f t="shared" si="0"/>
        <v>52420</v>
      </c>
      <c r="W15" s="30">
        <f t="shared" si="1"/>
        <v>0</v>
      </c>
      <c r="X15" s="36">
        <v>2035</v>
      </c>
      <c r="Y15" s="40">
        <v>-2035</v>
      </c>
      <c r="Z15" s="37">
        <f t="shared" si="2"/>
        <v>0</v>
      </c>
      <c r="AA15" s="30">
        <f t="shared" si="4"/>
        <v>0</v>
      </c>
      <c r="AB15" s="24">
        <v>135214</v>
      </c>
    </row>
    <row r="16" spans="1:28" x14ac:dyDescent="0.2">
      <c r="A16" s="26">
        <v>135215</v>
      </c>
      <c r="B16" s="5">
        <v>5170</v>
      </c>
      <c r="C16" s="41">
        <v>45444</v>
      </c>
      <c r="D16" s="5">
        <v>7340</v>
      </c>
      <c r="E16" s="41"/>
      <c r="F16" s="5"/>
      <c r="G16" s="43"/>
      <c r="H16" s="5"/>
      <c r="I16" s="33">
        <v>5170</v>
      </c>
      <c r="J16" s="33">
        <v>5170</v>
      </c>
      <c r="K16" s="33">
        <v>5170</v>
      </c>
      <c r="L16" s="35">
        <v>5170</v>
      </c>
      <c r="M16" s="33">
        <v>5170</v>
      </c>
      <c r="N16" s="33">
        <v>7340</v>
      </c>
      <c r="O16" s="35">
        <v>7340</v>
      </c>
      <c r="P16" s="35">
        <v>7340</v>
      </c>
      <c r="Q16" s="35">
        <v>7340</v>
      </c>
      <c r="R16" s="33">
        <v>7340</v>
      </c>
      <c r="S16" s="35">
        <v>7340</v>
      </c>
      <c r="T16" s="14">
        <v>7340</v>
      </c>
      <c r="U16" s="5">
        <f t="shared" si="5"/>
        <v>77230</v>
      </c>
      <c r="V16" s="14">
        <f t="shared" si="0"/>
        <v>77230</v>
      </c>
      <c r="W16" s="30">
        <f t="shared" si="1"/>
        <v>0</v>
      </c>
      <c r="X16" s="36">
        <v>-21407</v>
      </c>
      <c r="Y16" s="40">
        <v>21407</v>
      </c>
      <c r="Z16" s="37">
        <f t="shared" si="2"/>
        <v>0</v>
      </c>
      <c r="AA16" s="30">
        <f t="shared" si="4"/>
        <v>0</v>
      </c>
      <c r="AB16" s="24">
        <v>135215</v>
      </c>
    </row>
    <row r="17" spans="1:28" x14ac:dyDescent="0.2">
      <c r="A17" s="26">
        <v>135216</v>
      </c>
      <c r="B17" s="5">
        <v>3932</v>
      </c>
      <c r="C17" s="41">
        <v>45444</v>
      </c>
      <c r="D17" s="5">
        <v>4252</v>
      </c>
      <c r="E17" s="41">
        <v>45627</v>
      </c>
      <c r="F17" s="5">
        <v>4277</v>
      </c>
      <c r="G17" s="43"/>
      <c r="H17" s="14"/>
      <c r="I17" s="33">
        <v>3932</v>
      </c>
      <c r="J17" s="33"/>
      <c r="K17" s="33">
        <v>7864</v>
      </c>
      <c r="L17" s="35">
        <v>3932</v>
      </c>
      <c r="M17" s="33"/>
      <c r="N17" s="33">
        <v>7864</v>
      </c>
      <c r="O17" s="35">
        <v>3932</v>
      </c>
      <c r="P17" s="35">
        <v>3932</v>
      </c>
      <c r="Q17" s="35">
        <v>3932</v>
      </c>
      <c r="R17" s="33">
        <v>3932</v>
      </c>
      <c r="S17" s="35">
        <v>3932</v>
      </c>
      <c r="T17" s="14">
        <v>4277</v>
      </c>
      <c r="U17" s="5">
        <f>(B17*5)+(D17*6)+(F17*1)</f>
        <v>49449</v>
      </c>
      <c r="V17" s="14">
        <f t="shared" si="0"/>
        <v>47529</v>
      </c>
      <c r="W17" s="30">
        <f t="shared" si="1"/>
        <v>-1920</v>
      </c>
      <c r="X17" s="36">
        <v>-21543</v>
      </c>
      <c r="Y17" s="39">
        <v>21543</v>
      </c>
      <c r="Z17" s="37">
        <f t="shared" si="2"/>
        <v>0</v>
      </c>
      <c r="AA17" s="30">
        <f t="shared" si="4"/>
        <v>-1920</v>
      </c>
      <c r="AB17" s="24">
        <v>135216</v>
      </c>
    </row>
    <row r="18" spans="1:28" x14ac:dyDescent="0.2">
      <c r="A18" s="26">
        <v>135217</v>
      </c>
      <c r="B18" s="5">
        <v>2201</v>
      </c>
      <c r="C18" s="41">
        <v>45444</v>
      </c>
      <c r="D18" s="5">
        <v>4011</v>
      </c>
      <c r="E18" s="41"/>
      <c r="F18" s="5"/>
      <c r="G18" s="43"/>
      <c r="H18" s="5"/>
      <c r="I18" s="33">
        <v>4239</v>
      </c>
      <c r="J18" s="33">
        <v>4239</v>
      </c>
      <c r="K18" s="33">
        <v>4239</v>
      </c>
      <c r="L18" s="35">
        <v>4239</v>
      </c>
      <c r="M18" s="33">
        <v>4239</v>
      </c>
      <c r="N18" s="33">
        <v>4239</v>
      </c>
      <c r="O18" s="35">
        <v>4239</v>
      </c>
      <c r="P18" s="35">
        <v>4239</v>
      </c>
      <c r="Q18" s="35">
        <v>4239</v>
      </c>
      <c r="R18" s="33">
        <v>4239</v>
      </c>
      <c r="S18" s="35">
        <v>4239</v>
      </c>
      <c r="T18" s="14">
        <v>4239</v>
      </c>
      <c r="U18" s="5">
        <f t="shared" si="5"/>
        <v>39082</v>
      </c>
      <c r="V18" s="14">
        <f t="shared" si="0"/>
        <v>50868</v>
      </c>
      <c r="W18" s="30">
        <f t="shared" si="1"/>
        <v>11786</v>
      </c>
      <c r="X18" s="36">
        <v>-5428</v>
      </c>
      <c r="Y18" s="40">
        <v>5428</v>
      </c>
      <c r="Z18" s="37">
        <f t="shared" si="2"/>
        <v>0</v>
      </c>
      <c r="AA18" s="30">
        <f>SUM(W18+Z18)</f>
        <v>11786</v>
      </c>
      <c r="AB18" s="24">
        <v>135217</v>
      </c>
    </row>
    <row r="19" spans="1:28" x14ac:dyDescent="0.2">
      <c r="A19" s="26">
        <v>135218</v>
      </c>
      <c r="B19" s="5">
        <v>3470</v>
      </c>
      <c r="C19" s="41">
        <v>45444</v>
      </c>
      <c r="D19" s="5">
        <v>4530</v>
      </c>
      <c r="E19" s="41"/>
      <c r="F19" s="5"/>
      <c r="G19" s="43"/>
      <c r="H19" s="5"/>
      <c r="I19" s="33">
        <v>3470</v>
      </c>
      <c r="J19" s="33">
        <v>3470</v>
      </c>
      <c r="K19" s="33">
        <v>3470</v>
      </c>
      <c r="L19" s="35">
        <v>3470</v>
      </c>
      <c r="M19" s="33">
        <v>3470</v>
      </c>
      <c r="N19" s="33">
        <v>4530</v>
      </c>
      <c r="O19" s="35">
        <v>4530</v>
      </c>
      <c r="P19" s="35">
        <v>4530</v>
      </c>
      <c r="Q19" s="35">
        <v>4530</v>
      </c>
      <c r="R19" s="33">
        <v>4530</v>
      </c>
      <c r="S19" s="35">
        <v>4530</v>
      </c>
      <c r="T19" s="14">
        <v>4530</v>
      </c>
      <c r="U19" s="5">
        <f t="shared" si="5"/>
        <v>49060</v>
      </c>
      <c r="V19" s="14">
        <f t="shared" si="0"/>
        <v>49060</v>
      </c>
      <c r="W19" s="30">
        <f t="shared" si="1"/>
        <v>0</v>
      </c>
      <c r="X19" s="36">
        <v>-7533</v>
      </c>
      <c r="Y19" s="40">
        <v>7533</v>
      </c>
      <c r="Z19" s="37">
        <f t="shared" si="2"/>
        <v>0</v>
      </c>
      <c r="AA19" s="30">
        <f t="shared" si="4"/>
        <v>0</v>
      </c>
      <c r="AB19" s="24">
        <v>135218</v>
      </c>
    </row>
    <row r="20" spans="1:28" x14ac:dyDescent="0.2">
      <c r="A20" s="26">
        <v>135301</v>
      </c>
      <c r="B20" s="5">
        <v>3103</v>
      </c>
      <c r="C20" s="42">
        <v>45444</v>
      </c>
      <c r="D20" s="5">
        <v>3178</v>
      </c>
      <c r="E20" s="41"/>
      <c r="F20" s="5"/>
      <c r="G20" s="43"/>
      <c r="H20" s="5"/>
      <c r="I20" s="33">
        <v>7295</v>
      </c>
      <c r="J20" s="33">
        <v>3103</v>
      </c>
      <c r="K20" s="33">
        <v>3103</v>
      </c>
      <c r="L20" s="35">
        <v>3103</v>
      </c>
      <c r="M20" s="33">
        <v>3103</v>
      </c>
      <c r="N20" s="33">
        <v>3103</v>
      </c>
      <c r="O20" s="33">
        <v>3103</v>
      </c>
      <c r="P20" s="35">
        <v>3103</v>
      </c>
      <c r="Q20" s="35">
        <v>3103</v>
      </c>
      <c r="R20" s="33">
        <v>3103</v>
      </c>
      <c r="S20" s="35">
        <v>3103</v>
      </c>
      <c r="T20" s="14">
        <v>3103</v>
      </c>
      <c r="U20" s="5">
        <f t="shared" si="5"/>
        <v>37761</v>
      </c>
      <c r="V20" s="14">
        <f t="shared" si="0"/>
        <v>41428</v>
      </c>
      <c r="W20" s="30">
        <f t="shared" si="1"/>
        <v>3667</v>
      </c>
      <c r="X20" s="36">
        <v>-43883</v>
      </c>
      <c r="Y20" s="39">
        <v>43883</v>
      </c>
      <c r="Z20" s="37">
        <f t="shared" si="2"/>
        <v>0</v>
      </c>
      <c r="AA20" s="30">
        <f t="shared" si="4"/>
        <v>3667</v>
      </c>
      <c r="AB20" s="24">
        <v>135301</v>
      </c>
    </row>
    <row r="21" spans="1:28" x14ac:dyDescent="0.2">
      <c r="A21" s="26">
        <v>135302</v>
      </c>
      <c r="B21" s="5">
        <v>1843</v>
      </c>
      <c r="C21" s="43">
        <v>45444</v>
      </c>
      <c r="D21" s="5">
        <v>3118</v>
      </c>
      <c r="E21" s="41"/>
      <c r="F21" s="5"/>
      <c r="G21" s="43"/>
      <c r="H21" s="5"/>
      <c r="I21" s="33">
        <v>3843</v>
      </c>
      <c r="J21" s="33">
        <v>3843</v>
      </c>
      <c r="K21" s="33">
        <v>3843</v>
      </c>
      <c r="L21" s="35">
        <v>3843</v>
      </c>
      <c r="M21" s="33">
        <v>3843</v>
      </c>
      <c r="N21" s="33">
        <v>3843</v>
      </c>
      <c r="O21" s="35">
        <v>3843</v>
      </c>
      <c r="P21" s="35">
        <v>3843</v>
      </c>
      <c r="Q21" s="35">
        <v>3843</v>
      </c>
      <c r="R21" s="33">
        <v>3843</v>
      </c>
      <c r="S21" s="35">
        <v>3843</v>
      </c>
      <c r="T21" s="14">
        <v>3843</v>
      </c>
      <c r="U21" s="5">
        <f t="shared" si="5"/>
        <v>31041</v>
      </c>
      <c r="V21" s="14">
        <f t="shared" si="0"/>
        <v>46116</v>
      </c>
      <c r="W21" s="30">
        <f t="shared" si="1"/>
        <v>15075</v>
      </c>
      <c r="X21" s="36">
        <v>4514</v>
      </c>
      <c r="Y21" s="40">
        <v>-4514</v>
      </c>
      <c r="Z21" s="37">
        <f t="shared" si="2"/>
        <v>0</v>
      </c>
      <c r="AA21" s="30">
        <f t="shared" si="4"/>
        <v>15075</v>
      </c>
      <c r="AB21" s="24">
        <v>135302</v>
      </c>
    </row>
    <row r="22" spans="1:28" x14ac:dyDescent="0.2">
      <c r="A22" s="26">
        <v>135303</v>
      </c>
      <c r="B22" s="5">
        <v>3030</v>
      </c>
      <c r="C22" s="41">
        <v>45444</v>
      </c>
      <c r="D22" s="5">
        <v>3805</v>
      </c>
      <c r="E22" s="41"/>
      <c r="F22" s="5"/>
      <c r="G22" s="43"/>
      <c r="H22" s="5"/>
      <c r="I22" s="33">
        <v>3600</v>
      </c>
      <c r="J22" s="33">
        <v>3600</v>
      </c>
      <c r="K22" s="33">
        <v>4000</v>
      </c>
      <c r="L22" s="35">
        <v>4000</v>
      </c>
      <c r="M22" s="33">
        <v>4000</v>
      </c>
      <c r="N22" s="33">
        <v>4000</v>
      </c>
      <c r="O22" s="35">
        <v>4000</v>
      </c>
      <c r="P22" s="35">
        <v>4000</v>
      </c>
      <c r="Q22" s="35">
        <v>4000</v>
      </c>
      <c r="R22" s="33">
        <v>4000</v>
      </c>
      <c r="S22" s="35">
        <v>4000</v>
      </c>
      <c r="T22" s="14">
        <v>4000</v>
      </c>
      <c r="U22" s="5">
        <f t="shared" si="5"/>
        <v>41785</v>
      </c>
      <c r="V22" s="14">
        <f>SUM(I22:T22)</f>
        <v>47200</v>
      </c>
      <c r="W22" s="30">
        <f t="shared" si="1"/>
        <v>5415</v>
      </c>
      <c r="X22" s="36">
        <v>-3210</v>
      </c>
      <c r="Y22" s="40">
        <v>3210</v>
      </c>
      <c r="Z22" s="37">
        <f t="shared" si="2"/>
        <v>0</v>
      </c>
      <c r="AA22" s="30">
        <f t="shared" si="4"/>
        <v>5415</v>
      </c>
      <c r="AB22" s="24">
        <v>135303</v>
      </c>
    </row>
    <row r="23" spans="1:28" x14ac:dyDescent="0.2">
      <c r="A23" s="26">
        <v>135304</v>
      </c>
      <c r="B23" s="5">
        <v>4427</v>
      </c>
      <c r="C23" s="41">
        <v>45444</v>
      </c>
      <c r="D23" s="5">
        <v>6217</v>
      </c>
      <c r="E23" s="41"/>
      <c r="F23" s="5"/>
      <c r="G23" s="43"/>
      <c r="H23" s="5"/>
      <c r="I23" s="33">
        <v>4427</v>
      </c>
      <c r="J23" s="33">
        <v>4427</v>
      </c>
      <c r="K23" s="33">
        <v>4427</v>
      </c>
      <c r="L23" s="35">
        <v>4427</v>
      </c>
      <c r="M23" s="33">
        <v>4427</v>
      </c>
      <c r="N23" s="33">
        <v>6217</v>
      </c>
      <c r="O23" s="35">
        <v>6217</v>
      </c>
      <c r="P23" s="35">
        <v>6217</v>
      </c>
      <c r="Q23" s="35">
        <v>6217</v>
      </c>
      <c r="R23" s="33">
        <v>6217</v>
      </c>
      <c r="S23" s="35">
        <v>6217</v>
      </c>
      <c r="T23" s="14">
        <v>6217</v>
      </c>
      <c r="U23" s="5">
        <f t="shared" si="5"/>
        <v>65654</v>
      </c>
      <c r="V23" s="14">
        <f t="shared" si="0"/>
        <v>65654</v>
      </c>
      <c r="W23" s="30">
        <f t="shared" si="1"/>
        <v>0</v>
      </c>
      <c r="X23" s="36">
        <v>-19948</v>
      </c>
      <c r="Y23" s="39">
        <v>19948</v>
      </c>
      <c r="Z23" s="37">
        <f t="shared" si="2"/>
        <v>0</v>
      </c>
      <c r="AA23" s="30">
        <f t="shared" si="4"/>
        <v>0</v>
      </c>
      <c r="AB23" s="24">
        <v>135304</v>
      </c>
    </row>
    <row r="24" spans="1:28" x14ac:dyDescent="0.2">
      <c r="A24" s="26">
        <v>135305</v>
      </c>
      <c r="B24" s="5">
        <v>1823</v>
      </c>
      <c r="C24" s="41">
        <v>45444</v>
      </c>
      <c r="D24" s="5">
        <v>1903</v>
      </c>
      <c r="E24" s="41"/>
      <c r="F24" s="5"/>
      <c r="G24" s="43"/>
      <c r="H24" s="5"/>
      <c r="I24" s="33">
        <v>2500</v>
      </c>
      <c r="J24" s="33">
        <v>2500</v>
      </c>
      <c r="K24" s="33">
        <v>3500</v>
      </c>
      <c r="L24" s="35">
        <v>3500</v>
      </c>
      <c r="M24" s="33">
        <v>3500</v>
      </c>
      <c r="N24" s="33">
        <v>3500</v>
      </c>
      <c r="O24" s="35">
        <v>3500</v>
      </c>
      <c r="P24" s="35">
        <v>3500</v>
      </c>
      <c r="Q24" s="35">
        <v>3500</v>
      </c>
      <c r="R24" s="33">
        <v>3500</v>
      </c>
      <c r="S24" s="35">
        <v>3500</v>
      </c>
      <c r="T24" s="14">
        <v>3500</v>
      </c>
      <c r="U24" s="5">
        <f t="shared" si="5"/>
        <v>22436</v>
      </c>
      <c r="V24" s="14">
        <f t="shared" si="0"/>
        <v>40000</v>
      </c>
      <c r="W24" s="30">
        <f t="shared" si="1"/>
        <v>17564</v>
      </c>
      <c r="X24" s="36">
        <v>-9724</v>
      </c>
      <c r="Y24" s="39">
        <v>9724</v>
      </c>
      <c r="Z24" s="37">
        <f t="shared" si="2"/>
        <v>0</v>
      </c>
      <c r="AA24" s="30">
        <f t="shared" si="4"/>
        <v>17564</v>
      </c>
      <c r="AB24" s="24">
        <v>135305</v>
      </c>
    </row>
    <row r="25" spans="1:28" x14ac:dyDescent="0.2">
      <c r="A25" s="26">
        <v>135306</v>
      </c>
      <c r="B25" s="5">
        <v>4260</v>
      </c>
      <c r="C25" s="41">
        <v>45444</v>
      </c>
      <c r="D25" s="5">
        <v>4420</v>
      </c>
      <c r="E25" s="41"/>
      <c r="F25" s="5"/>
      <c r="G25" s="43"/>
      <c r="H25" s="5"/>
      <c r="I25" s="33">
        <v>6000</v>
      </c>
      <c r="J25" s="33">
        <v>6000</v>
      </c>
      <c r="K25" s="33">
        <v>8000</v>
      </c>
      <c r="L25" s="35">
        <v>8000</v>
      </c>
      <c r="M25" s="33">
        <v>8000</v>
      </c>
      <c r="N25" s="33">
        <v>8000</v>
      </c>
      <c r="O25" s="35">
        <v>8000</v>
      </c>
      <c r="P25" s="35">
        <v>8000</v>
      </c>
      <c r="Q25" s="35">
        <v>8000</v>
      </c>
      <c r="R25" s="33">
        <v>8000</v>
      </c>
      <c r="S25" s="35">
        <v>8000</v>
      </c>
      <c r="T25" s="14">
        <v>8000</v>
      </c>
      <c r="U25" s="5">
        <f t="shared" si="5"/>
        <v>52240</v>
      </c>
      <c r="V25" s="14">
        <f t="shared" si="0"/>
        <v>92000</v>
      </c>
      <c r="W25" s="30">
        <f t="shared" si="1"/>
        <v>39760</v>
      </c>
      <c r="X25" s="36">
        <v>-19354</v>
      </c>
      <c r="Y25" s="39">
        <v>19354</v>
      </c>
      <c r="Z25" s="37">
        <f t="shared" si="2"/>
        <v>0</v>
      </c>
      <c r="AA25" s="30">
        <f t="shared" si="4"/>
        <v>39760</v>
      </c>
      <c r="AB25" s="24">
        <v>135306</v>
      </c>
    </row>
    <row r="26" spans="1:28" x14ac:dyDescent="0.2">
      <c r="A26" s="26">
        <v>135307</v>
      </c>
      <c r="B26" s="5">
        <v>4299</v>
      </c>
      <c r="C26" s="41">
        <v>45444</v>
      </c>
      <c r="D26" s="5">
        <v>4379</v>
      </c>
      <c r="E26" s="41"/>
      <c r="F26" s="5"/>
      <c r="G26" s="43"/>
      <c r="H26" s="5"/>
      <c r="I26" s="33">
        <v>4299</v>
      </c>
      <c r="J26" s="33">
        <v>4299</v>
      </c>
      <c r="K26" s="33">
        <v>4299</v>
      </c>
      <c r="L26" s="35">
        <v>4299</v>
      </c>
      <c r="M26" s="33">
        <v>4299</v>
      </c>
      <c r="N26" s="33">
        <v>4379</v>
      </c>
      <c r="O26" s="35">
        <v>4379</v>
      </c>
      <c r="P26" s="35">
        <v>4379</v>
      </c>
      <c r="Q26" s="35">
        <v>4379</v>
      </c>
      <c r="R26" s="33">
        <v>4379</v>
      </c>
      <c r="S26" s="35">
        <v>4379</v>
      </c>
      <c r="T26" s="14">
        <v>4379</v>
      </c>
      <c r="U26" s="5">
        <f t="shared" si="5"/>
        <v>52148</v>
      </c>
      <c r="V26" s="14">
        <f t="shared" si="0"/>
        <v>52148</v>
      </c>
      <c r="W26" s="30">
        <f t="shared" si="1"/>
        <v>0</v>
      </c>
      <c r="X26" s="36">
        <v>-3261</v>
      </c>
      <c r="Y26" s="40">
        <v>3261</v>
      </c>
      <c r="Z26" s="37">
        <f t="shared" si="2"/>
        <v>0</v>
      </c>
      <c r="AA26" s="30">
        <f t="shared" si="4"/>
        <v>0</v>
      </c>
      <c r="AB26" s="24">
        <v>135307</v>
      </c>
    </row>
    <row r="27" spans="1:28" x14ac:dyDescent="0.2">
      <c r="A27" s="26">
        <v>135308</v>
      </c>
      <c r="B27" s="5">
        <v>4123</v>
      </c>
      <c r="C27" s="42">
        <v>45444</v>
      </c>
      <c r="D27" s="5">
        <v>6193</v>
      </c>
      <c r="E27" s="41"/>
      <c r="F27" s="5"/>
      <c r="G27" s="43"/>
      <c r="H27" s="5"/>
      <c r="I27" s="33">
        <v>4123</v>
      </c>
      <c r="J27" s="33">
        <v>4123</v>
      </c>
      <c r="K27" s="33">
        <v>4123</v>
      </c>
      <c r="L27" s="35">
        <v>4123</v>
      </c>
      <c r="M27" s="33">
        <v>4123</v>
      </c>
      <c r="N27" s="33">
        <v>6193</v>
      </c>
      <c r="O27" s="35">
        <v>6193</v>
      </c>
      <c r="P27" s="35">
        <v>6193</v>
      </c>
      <c r="Q27" s="35">
        <v>6193</v>
      </c>
      <c r="R27" s="33">
        <v>6193</v>
      </c>
      <c r="S27" s="35">
        <v>6193</v>
      </c>
      <c r="T27" s="14">
        <v>6193</v>
      </c>
      <c r="U27" s="5">
        <f t="shared" si="5"/>
        <v>63966</v>
      </c>
      <c r="V27" s="14">
        <f t="shared" si="0"/>
        <v>63966</v>
      </c>
      <c r="W27" s="30">
        <f t="shared" si="1"/>
        <v>0</v>
      </c>
      <c r="X27" s="36">
        <v>-23391</v>
      </c>
      <c r="Y27" s="39">
        <v>23391</v>
      </c>
      <c r="Z27" s="37">
        <f t="shared" si="2"/>
        <v>0</v>
      </c>
      <c r="AA27" s="30">
        <f t="shared" si="4"/>
        <v>0</v>
      </c>
      <c r="AB27" s="24">
        <v>135308</v>
      </c>
    </row>
    <row r="28" spans="1:28" x14ac:dyDescent="0.2">
      <c r="A28" s="26">
        <v>135309</v>
      </c>
      <c r="B28" s="5">
        <v>3488</v>
      </c>
      <c r="C28" s="41">
        <v>45444</v>
      </c>
      <c r="D28" s="5">
        <v>4068</v>
      </c>
      <c r="E28" s="41"/>
      <c r="F28" s="5"/>
      <c r="G28" s="43"/>
      <c r="H28" s="5"/>
      <c r="I28" s="33">
        <v>4500</v>
      </c>
      <c r="J28" s="33">
        <v>4500</v>
      </c>
      <c r="K28" s="33">
        <v>4500</v>
      </c>
      <c r="L28" s="35">
        <v>4500</v>
      </c>
      <c r="M28" s="33">
        <v>4500</v>
      </c>
      <c r="N28" s="33">
        <v>4500</v>
      </c>
      <c r="O28" s="35">
        <v>4500</v>
      </c>
      <c r="P28" s="35">
        <v>4500</v>
      </c>
      <c r="Q28" s="35">
        <v>4500</v>
      </c>
      <c r="R28" s="33">
        <v>4500</v>
      </c>
      <c r="S28" s="35">
        <v>4500</v>
      </c>
      <c r="T28" s="14">
        <v>4500</v>
      </c>
      <c r="U28" s="5">
        <f t="shared" si="5"/>
        <v>45916</v>
      </c>
      <c r="V28" s="14">
        <f t="shared" si="0"/>
        <v>54000</v>
      </c>
      <c r="W28" s="30">
        <f t="shared" si="1"/>
        <v>8084</v>
      </c>
      <c r="X28" s="36">
        <v>4583</v>
      </c>
      <c r="Y28" s="40">
        <v>-4583</v>
      </c>
      <c r="Z28" s="37">
        <f t="shared" si="2"/>
        <v>0</v>
      </c>
      <c r="AA28" s="30">
        <f t="shared" si="4"/>
        <v>8084</v>
      </c>
      <c r="AB28" s="24">
        <v>135309</v>
      </c>
    </row>
    <row r="29" spans="1:28" x14ac:dyDescent="0.2">
      <c r="A29" s="26">
        <v>135310</v>
      </c>
      <c r="B29" s="5">
        <v>6682</v>
      </c>
      <c r="C29" s="41">
        <v>45444</v>
      </c>
      <c r="D29" s="5">
        <v>7162</v>
      </c>
      <c r="E29" s="41"/>
      <c r="F29" s="5"/>
      <c r="G29" s="43"/>
      <c r="H29" s="5"/>
      <c r="I29" s="33">
        <v>9000</v>
      </c>
      <c r="J29" s="33">
        <v>9000</v>
      </c>
      <c r="K29" s="33">
        <v>9000</v>
      </c>
      <c r="L29" s="35">
        <v>9000</v>
      </c>
      <c r="M29" s="33">
        <v>9000</v>
      </c>
      <c r="N29" s="33">
        <v>9000</v>
      </c>
      <c r="O29" s="35">
        <v>9000</v>
      </c>
      <c r="P29" s="35">
        <v>9000</v>
      </c>
      <c r="Q29" s="35">
        <v>9000</v>
      </c>
      <c r="R29" s="33">
        <v>9000</v>
      </c>
      <c r="S29" s="35">
        <v>9000</v>
      </c>
      <c r="T29" s="14">
        <v>9000</v>
      </c>
      <c r="U29" s="5">
        <f t="shared" si="5"/>
        <v>83544</v>
      </c>
      <c r="V29" s="14">
        <f t="shared" si="0"/>
        <v>108000</v>
      </c>
      <c r="W29" s="30">
        <f t="shared" si="1"/>
        <v>24456</v>
      </c>
      <c r="X29" s="36">
        <v>4801</v>
      </c>
      <c r="Y29" s="40">
        <v>-4801</v>
      </c>
      <c r="Z29" s="37">
        <f t="shared" si="2"/>
        <v>0</v>
      </c>
      <c r="AA29" s="30">
        <f t="shared" si="4"/>
        <v>24456</v>
      </c>
      <c r="AB29" s="24">
        <v>135310</v>
      </c>
    </row>
    <row r="30" spans="1:28" x14ac:dyDescent="0.2">
      <c r="A30" s="26">
        <v>135311</v>
      </c>
      <c r="B30" s="5">
        <v>2930</v>
      </c>
      <c r="C30" s="41">
        <v>45444</v>
      </c>
      <c r="D30" s="5">
        <v>3910</v>
      </c>
      <c r="E30" s="41"/>
      <c r="F30" s="5"/>
      <c r="G30" s="43"/>
      <c r="H30" s="5"/>
      <c r="I30" s="33">
        <v>3145</v>
      </c>
      <c r="J30" s="33">
        <v>3145</v>
      </c>
      <c r="K30" s="33">
        <v>3145</v>
      </c>
      <c r="L30" s="35">
        <v>4000</v>
      </c>
      <c r="M30" s="33">
        <v>4000</v>
      </c>
      <c r="N30" s="33">
        <v>4000</v>
      </c>
      <c r="O30" s="35">
        <v>4000</v>
      </c>
      <c r="P30" s="35">
        <v>4000</v>
      </c>
      <c r="Q30" s="35">
        <v>4000</v>
      </c>
      <c r="R30" s="33">
        <v>4000</v>
      </c>
      <c r="S30" s="35">
        <v>4000</v>
      </c>
      <c r="T30" s="14">
        <v>4000</v>
      </c>
      <c r="U30" s="5">
        <f t="shared" si="5"/>
        <v>42020</v>
      </c>
      <c r="V30" s="14">
        <f t="shared" si="0"/>
        <v>45435</v>
      </c>
      <c r="W30" s="30">
        <f t="shared" si="1"/>
        <v>3415</v>
      </c>
      <c r="X30" s="36">
        <v>-3374</v>
      </c>
      <c r="Y30" s="39">
        <v>3374</v>
      </c>
      <c r="Z30" s="37">
        <f t="shared" si="2"/>
        <v>0</v>
      </c>
      <c r="AA30" s="30">
        <f t="shared" si="4"/>
        <v>3415</v>
      </c>
      <c r="AB30" s="24">
        <v>135311</v>
      </c>
    </row>
    <row r="31" spans="1:28" x14ac:dyDescent="0.2">
      <c r="A31" s="26">
        <v>135312</v>
      </c>
      <c r="B31" s="5">
        <v>3982</v>
      </c>
      <c r="C31" s="41">
        <v>45444</v>
      </c>
      <c r="D31" s="5">
        <v>4142</v>
      </c>
      <c r="E31" s="41">
        <v>45566</v>
      </c>
      <c r="F31" s="5">
        <v>4192</v>
      </c>
      <c r="G31" s="43"/>
      <c r="H31" s="5"/>
      <c r="I31" s="33">
        <v>3982</v>
      </c>
      <c r="J31" s="33">
        <v>3982</v>
      </c>
      <c r="K31" s="33">
        <v>3982</v>
      </c>
      <c r="L31" s="35">
        <v>3982</v>
      </c>
      <c r="M31" s="33">
        <v>3982</v>
      </c>
      <c r="N31" s="33">
        <v>4142</v>
      </c>
      <c r="O31" s="35">
        <v>4142</v>
      </c>
      <c r="P31" s="35">
        <v>4142</v>
      </c>
      <c r="Q31" s="35">
        <v>4142</v>
      </c>
      <c r="R31" s="33">
        <v>4192</v>
      </c>
      <c r="S31" s="35">
        <v>4192</v>
      </c>
      <c r="T31" s="14">
        <v>4192</v>
      </c>
      <c r="U31" s="5">
        <f>(B31*5)+(D31*4)+(F31*3)</f>
        <v>49054</v>
      </c>
      <c r="V31" s="14">
        <f t="shared" si="0"/>
        <v>49054</v>
      </c>
      <c r="W31" s="30">
        <f t="shared" si="1"/>
        <v>0</v>
      </c>
      <c r="X31" s="36">
        <v>-18080</v>
      </c>
      <c r="Y31" s="40">
        <v>18080</v>
      </c>
      <c r="Z31" s="37">
        <f t="shared" si="2"/>
        <v>0</v>
      </c>
      <c r="AA31" s="30">
        <f t="shared" si="4"/>
        <v>0</v>
      </c>
      <c r="AB31" s="24">
        <v>135312</v>
      </c>
    </row>
    <row r="32" spans="1:28" x14ac:dyDescent="0.2">
      <c r="A32" s="26">
        <v>135313</v>
      </c>
      <c r="B32" s="5">
        <v>5332</v>
      </c>
      <c r="C32" s="41">
        <v>45444</v>
      </c>
      <c r="D32" s="5">
        <v>7152</v>
      </c>
      <c r="E32" s="41"/>
      <c r="F32" s="5"/>
      <c r="G32" s="43"/>
      <c r="H32" s="5"/>
      <c r="I32" s="33">
        <v>5332</v>
      </c>
      <c r="J32" s="33">
        <v>5332</v>
      </c>
      <c r="K32" s="33">
        <v>5332</v>
      </c>
      <c r="L32" s="35">
        <v>5332</v>
      </c>
      <c r="M32" s="33">
        <v>5332</v>
      </c>
      <c r="N32" s="33">
        <v>7152</v>
      </c>
      <c r="O32" s="35">
        <v>7152</v>
      </c>
      <c r="P32" s="35">
        <v>7152</v>
      </c>
      <c r="Q32" s="35">
        <v>7152</v>
      </c>
      <c r="R32" s="33">
        <v>7152</v>
      </c>
      <c r="S32" s="35">
        <v>7152</v>
      </c>
      <c r="T32" s="14">
        <v>7152</v>
      </c>
      <c r="U32" s="5">
        <f>(B32*5)+(D32*7)</f>
        <v>76724</v>
      </c>
      <c r="V32" s="14">
        <f t="shared" si="0"/>
        <v>76724</v>
      </c>
      <c r="W32" s="30">
        <f t="shared" si="1"/>
        <v>0</v>
      </c>
      <c r="X32" s="36">
        <v>-21443</v>
      </c>
      <c r="Y32" s="39">
        <v>21443</v>
      </c>
      <c r="Z32" s="37">
        <f t="shared" si="2"/>
        <v>0</v>
      </c>
      <c r="AA32" s="30">
        <f t="shared" si="4"/>
        <v>0</v>
      </c>
      <c r="AB32" s="24">
        <v>135313</v>
      </c>
    </row>
    <row r="33" spans="1:28" x14ac:dyDescent="0.2">
      <c r="A33" s="26">
        <v>135314</v>
      </c>
      <c r="B33" s="5">
        <v>3898</v>
      </c>
      <c r="C33" s="42">
        <v>45383</v>
      </c>
      <c r="D33" s="5">
        <v>2798</v>
      </c>
      <c r="E33" s="42">
        <v>45444</v>
      </c>
      <c r="F33" s="5">
        <v>4538</v>
      </c>
      <c r="G33" s="43"/>
      <c r="H33" s="5"/>
      <c r="I33" s="33">
        <v>3898</v>
      </c>
      <c r="J33" s="33">
        <v>3898</v>
      </c>
      <c r="K33" s="33">
        <v>3898</v>
      </c>
      <c r="L33" s="35">
        <v>3898</v>
      </c>
      <c r="M33" s="33">
        <v>3898</v>
      </c>
      <c r="N33" s="33">
        <v>4538</v>
      </c>
      <c r="O33" s="35">
        <v>4538</v>
      </c>
      <c r="P33" s="35">
        <v>4538</v>
      </c>
      <c r="Q33" s="35">
        <v>4538</v>
      </c>
      <c r="R33" s="33">
        <v>4538</v>
      </c>
      <c r="S33" s="35">
        <v>4538</v>
      </c>
      <c r="T33" s="14">
        <v>4538</v>
      </c>
      <c r="U33" s="5">
        <f>(B33*3)+(D33*2)+(F33*7)</f>
        <v>49056</v>
      </c>
      <c r="V33" s="14">
        <f t="shared" si="0"/>
        <v>51256</v>
      </c>
      <c r="W33" s="30">
        <f t="shared" si="1"/>
        <v>2200</v>
      </c>
      <c r="X33" s="36">
        <v>-33057</v>
      </c>
      <c r="Y33" s="40">
        <v>33057</v>
      </c>
      <c r="Z33" s="37">
        <f t="shared" si="2"/>
        <v>0</v>
      </c>
      <c r="AA33" s="30">
        <f t="shared" si="4"/>
        <v>2200</v>
      </c>
      <c r="AB33" s="24">
        <v>135314</v>
      </c>
    </row>
    <row r="34" spans="1:28" x14ac:dyDescent="0.2">
      <c r="A34" s="26">
        <v>135315</v>
      </c>
      <c r="B34" s="5">
        <v>3582</v>
      </c>
      <c r="C34" s="41">
        <v>45444</v>
      </c>
      <c r="D34" s="5">
        <v>3662</v>
      </c>
      <c r="E34" s="41"/>
      <c r="F34" s="5"/>
      <c r="G34" s="43"/>
      <c r="H34" s="5"/>
      <c r="I34" s="33">
        <v>3582</v>
      </c>
      <c r="J34" s="33">
        <v>3582</v>
      </c>
      <c r="K34" s="33">
        <v>3582</v>
      </c>
      <c r="L34" s="35">
        <v>3582</v>
      </c>
      <c r="M34" s="33">
        <v>3582</v>
      </c>
      <c r="N34" s="33">
        <v>3662</v>
      </c>
      <c r="O34" s="35">
        <v>3662</v>
      </c>
      <c r="P34" s="35">
        <v>3662</v>
      </c>
      <c r="Q34" s="35">
        <v>3662</v>
      </c>
      <c r="R34" s="33">
        <v>3662</v>
      </c>
      <c r="S34" s="35">
        <v>3662</v>
      </c>
      <c r="T34" s="14">
        <v>3662</v>
      </c>
      <c r="U34" s="5">
        <f>(B34*5)+(D34*7)</f>
        <v>43544</v>
      </c>
      <c r="V34" s="14">
        <f t="shared" si="0"/>
        <v>43544</v>
      </c>
      <c r="W34" s="30">
        <f t="shared" si="1"/>
        <v>0</v>
      </c>
      <c r="X34" s="36">
        <v>-10949</v>
      </c>
      <c r="Y34" s="39">
        <v>10949</v>
      </c>
      <c r="Z34" s="37">
        <f t="shared" si="2"/>
        <v>0</v>
      </c>
      <c r="AA34" s="30">
        <f t="shared" si="4"/>
        <v>0</v>
      </c>
      <c r="AB34" s="24">
        <v>135315</v>
      </c>
    </row>
    <row r="35" spans="1:28" x14ac:dyDescent="0.2">
      <c r="A35" s="26">
        <v>135316</v>
      </c>
      <c r="B35" s="5">
        <v>4657</v>
      </c>
      <c r="C35" s="41">
        <v>45444</v>
      </c>
      <c r="D35" s="5">
        <v>4977</v>
      </c>
      <c r="E35" s="41"/>
      <c r="F35" s="5"/>
      <c r="G35" s="43"/>
      <c r="H35" s="5"/>
      <c r="I35" s="33">
        <v>4657</v>
      </c>
      <c r="J35" s="33">
        <v>4657</v>
      </c>
      <c r="K35" s="33">
        <v>4657</v>
      </c>
      <c r="L35" s="35">
        <v>4657</v>
      </c>
      <c r="M35" s="33">
        <v>4657</v>
      </c>
      <c r="N35" s="33">
        <v>4977</v>
      </c>
      <c r="O35" s="35">
        <v>4977</v>
      </c>
      <c r="P35" s="35">
        <v>4977</v>
      </c>
      <c r="Q35" s="35">
        <v>4977</v>
      </c>
      <c r="R35" s="33">
        <v>4977</v>
      </c>
      <c r="S35" s="35">
        <v>4977</v>
      </c>
      <c r="T35" s="14">
        <v>4977</v>
      </c>
      <c r="U35" s="5">
        <f>(B35*5)+(D35*7)</f>
        <v>58124</v>
      </c>
      <c r="V35" s="14">
        <f t="shared" si="0"/>
        <v>58124</v>
      </c>
      <c r="W35" s="30">
        <f t="shared" si="1"/>
        <v>0</v>
      </c>
      <c r="X35" s="36">
        <v>-26084</v>
      </c>
      <c r="Y35" s="39">
        <v>26084</v>
      </c>
      <c r="Z35" s="37">
        <f t="shared" si="2"/>
        <v>0</v>
      </c>
      <c r="AA35" s="30">
        <f t="shared" si="4"/>
        <v>0</v>
      </c>
      <c r="AB35" s="24">
        <v>135316</v>
      </c>
    </row>
    <row r="36" spans="1:28" x14ac:dyDescent="0.2">
      <c r="A36" s="26">
        <v>135317</v>
      </c>
      <c r="B36" s="5">
        <v>6381</v>
      </c>
      <c r="C36" s="41">
        <v>45444</v>
      </c>
      <c r="D36" s="5">
        <v>6461</v>
      </c>
      <c r="E36" s="41"/>
      <c r="F36" s="5"/>
      <c r="G36" s="43"/>
      <c r="H36" s="14"/>
      <c r="I36" s="33">
        <v>9081</v>
      </c>
      <c r="J36" s="33">
        <v>9081</v>
      </c>
      <c r="K36" s="33">
        <v>9081</v>
      </c>
      <c r="L36" s="35">
        <v>9081</v>
      </c>
      <c r="M36" s="33">
        <v>9081</v>
      </c>
      <c r="N36" s="33">
        <v>9081</v>
      </c>
      <c r="O36" s="35">
        <v>9081</v>
      </c>
      <c r="P36" s="35">
        <v>9081</v>
      </c>
      <c r="Q36" s="35">
        <v>9081</v>
      </c>
      <c r="R36" s="33"/>
      <c r="S36" s="35">
        <v>9081</v>
      </c>
      <c r="T36" s="14">
        <v>9081</v>
      </c>
      <c r="U36" s="5">
        <f>(B36*5)+(D36*7)</f>
        <v>77132</v>
      </c>
      <c r="V36" s="14">
        <f t="shared" si="0"/>
        <v>99891</v>
      </c>
      <c r="W36" s="30">
        <f t="shared" si="1"/>
        <v>22759</v>
      </c>
      <c r="X36" s="36">
        <v>17043</v>
      </c>
      <c r="Y36" s="40">
        <v>-5551</v>
      </c>
      <c r="Z36" s="37">
        <f>SUM(X36:Y36)</f>
        <v>11492</v>
      </c>
      <c r="AA36" s="30">
        <f>SUM(W36+Z36)</f>
        <v>34251</v>
      </c>
      <c r="AB36" s="24">
        <v>135317</v>
      </c>
    </row>
    <row r="37" spans="1:28" x14ac:dyDescent="0.2">
      <c r="A37" s="26">
        <v>135318</v>
      </c>
      <c r="B37" s="5">
        <v>3738</v>
      </c>
      <c r="C37" s="41">
        <v>45444</v>
      </c>
      <c r="D37" s="5">
        <v>3898</v>
      </c>
      <c r="E37" s="43"/>
      <c r="F37" s="5"/>
      <c r="G37" s="43"/>
      <c r="H37" s="5"/>
      <c r="I37" s="33">
        <v>4500</v>
      </c>
      <c r="J37" s="33">
        <v>4500</v>
      </c>
      <c r="K37" s="33">
        <v>4500</v>
      </c>
      <c r="L37" s="35">
        <v>4500</v>
      </c>
      <c r="M37" s="33">
        <v>4500</v>
      </c>
      <c r="N37" s="33">
        <v>4000</v>
      </c>
      <c r="O37" s="35">
        <v>4000</v>
      </c>
      <c r="P37" s="35">
        <v>4000</v>
      </c>
      <c r="Q37" s="35">
        <v>4000</v>
      </c>
      <c r="R37" s="33">
        <v>4000</v>
      </c>
      <c r="S37" s="35">
        <v>4000</v>
      </c>
      <c r="T37" s="14">
        <v>4000</v>
      </c>
      <c r="U37" s="5">
        <f>(B37*5)+(D37*7)</f>
        <v>45976</v>
      </c>
      <c r="V37" s="14">
        <f t="shared" si="0"/>
        <v>50500</v>
      </c>
      <c r="W37" s="30">
        <f t="shared" si="1"/>
        <v>4524</v>
      </c>
      <c r="X37" s="36">
        <v>1295</v>
      </c>
      <c r="Y37" s="40">
        <v>-1295</v>
      </c>
      <c r="Z37" s="37">
        <f t="shared" si="2"/>
        <v>0</v>
      </c>
      <c r="AA37" s="30">
        <f t="shared" si="4"/>
        <v>4524</v>
      </c>
      <c r="AB37" s="24">
        <v>135318</v>
      </c>
    </row>
    <row r="38" spans="1:28" x14ac:dyDescent="0.2">
      <c r="A38" s="7"/>
      <c r="B38" s="17"/>
      <c r="C38" s="12"/>
      <c r="G38" s="12"/>
      <c r="I38" s="18">
        <f>SUM(I2:I37)</f>
        <v>163793</v>
      </c>
      <c r="J38" s="18">
        <f t="shared" ref="J38:T38" si="6">SUM(J2:J37)</f>
        <v>155669</v>
      </c>
      <c r="K38" s="18">
        <f>SUM(K2:K37)</f>
        <v>166933</v>
      </c>
      <c r="L38" s="18">
        <f t="shared" si="6"/>
        <v>164856</v>
      </c>
      <c r="M38" s="18">
        <f t="shared" si="6"/>
        <v>162524</v>
      </c>
      <c r="N38" s="18">
        <f t="shared" si="6"/>
        <v>184255</v>
      </c>
      <c r="O38" s="18">
        <f t="shared" si="6"/>
        <v>180098</v>
      </c>
      <c r="P38" s="18">
        <f t="shared" si="6"/>
        <v>180453</v>
      </c>
      <c r="Q38" s="18">
        <f t="shared" si="6"/>
        <v>180453</v>
      </c>
      <c r="R38" s="18">
        <f t="shared" si="6"/>
        <v>171422</v>
      </c>
      <c r="S38" s="18">
        <f t="shared" si="6"/>
        <v>180503</v>
      </c>
      <c r="T38" s="18">
        <f t="shared" si="6"/>
        <v>180848</v>
      </c>
      <c r="U38" s="15">
        <f>SUM(U2:U37)</f>
        <v>1850745</v>
      </c>
      <c r="V38" s="15">
        <f>SUM(V2:V37)</f>
        <v>2071807</v>
      </c>
      <c r="W38" s="31">
        <f t="shared" ref="W38:AA38" si="7">SUM(W2:W37)</f>
        <v>221062</v>
      </c>
      <c r="X38" s="19">
        <f t="shared" si="7"/>
        <v>-294118</v>
      </c>
      <c r="Y38" s="15">
        <f t="shared" si="7"/>
        <v>305610</v>
      </c>
      <c r="Z38" s="15">
        <f t="shared" si="7"/>
        <v>11492</v>
      </c>
      <c r="AA38" s="32">
        <f t="shared" si="7"/>
        <v>232554</v>
      </c>
    </row>
    <row r="39" spans="1:28" x14ac:dyDescent="0.2">
      <c r="B39" s="9"/>
      <c r="C39" s="12"/>
      <c r="G39" s="1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16">
        <f>SUM(I38:T38)</f>
        <v>2071807</v>
      </c>
      <c r="W39" s="21"/>
      <c r="X39" s="9"/>
      <c r="Y39" s="9"/>
      <c r="Z39" s="9"/>
      <c r="AA39" s="21"/>
    </row>
  </sheetData>
  <phoneticPr fontId="0" type="noConversion"/>
  <pageMargins left="0.79" right="0.79" top="0.98" bottom="0.98" header="0.49" footer="0.49"/>
  <pageSetup paperSize="9" scale="55" orientation="landscape" r:id="rId1"/>
  <headerFooter alignWithMargins="0"/>
  <ignoredErrors>
    <ignoredError sqref="U4:U33" formula="1"/>
  </ignoredErrors>
  <legacyDrawing r:id="rId2"/>
  <webPublishItems count="1">
    <webPublishItem id="25082" divId="Platby nájemného 2007_25082" sourceType="sheet" destinationFile="C:\Dokumenty_Bohac\Vlastní\Druzstvo\web_bd\podklady\najemne\plnaj_20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plnaj2024</vt:lpstr>
      <vt:lpstr>plnaj2024!Oblast_tisku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 Boháč</dc:creator>
  <cp:lastModifiedBy>Realita BD</cp:lastModifiedBy>
  <cp:lastPrinted>2024-12-03T19:55:30Z</cp:lastPrinted>
  <dcterms:created xsi:type="dcterms:W3CDTF">2007-04-03T09:26:02Z</dcterms:created>
  <dcterms:modified xsi:type="dcterms:W3CDTF">2025-01-01T12:41:38Z</dcterms:modified>
</cp:coreProperties>
</file>